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19440" windowHeight="1317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8" i="1" l="1"/>
  <c r="F119" i="1" s="1"/>
  <c r="G118" i="1"/>
  <c r="G119" i="1" s="1"/>
  <c r="H118" i="1"/>
  <c r="H119" i="1" s="1"/>
  <c r="I118" i="1"/>
  <c r="I119" i="1" s="1"/>
  <c r="J118" i="1"/>
  <c r="J119" i="1" s="1"/>
  <c r="F99" i="1"/>
  <c r="F100" i="1" s="1"/>
  <c r="G99" i="1"/>
  <c r="G100" i="1" s="1"/>
  <c r="H99" i="1"/>
  <c r="H100" i="1" s="1"/>
  <c r="I99" i="1"/>
  <c r="I100" i="1" s="1"/>
  <c r="L42" i="1"/>
  <c r="J42" i="1"/>
  <c r="I42" i="1"/>
  <c r="H42" i="1"/>
  <c r="G42" i="1"/>
  <c r="F42" i="1"/>
  <c r="L23" i="1"/>
  <c r="J23" i="1"/>
  <c r="I23" i="1"/>
  <c r="H23" i="1"/>
  <c r="G23" i="1"/>
  <c r="F23" i="1"/>
  <c r="L194" i="1" l="1"/>
  <c r="L184" i="1"/>
  <c r="L195" i="1" s="1"/>
  <c r="L175" i="1"/>
  <c r="L165" i="1"/>
  <c r="L176" i="1" s="1"/>
  <c r="L156" i="1"/>
  <c r="L146" i="1"/>
  <c r="L137" i="1"/>
  <c r="L127" i="1"/>
  <c r="L108" i="1"/>
  <c r="L89" i="1"/>
  <c r="L80" i="1"/>
  <c r="L70" i="1"/>
  <c r="L81" i="1" s="1"/>
  <c r="L61" i="1"/>
  <c r="L51" i="1"/>
  <c r="L62" i="1" s="1"/>
  <c r="L32" i="1"/>
  <c r="L43" i="1" s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B128" i="1"/>
  <c r="A128" i="1"/>
  <c r="J127" i="1"/>
  <c r="I127" i="1"/>
  <c r="H127" i="1"/>
  <c r="G127" i="1"/>
  <c r="F127" i="1"/>
  <c r="B119" i="1"/>
  <c r="A119" i="1"/>
  <c r="B109" i="1"/>
  <c r="J108" i="1"/>
  <c r="I108" i="1"/>
  <c r="H108" i="1"/>
  <c r="G108" i="1"/>
  <c r="F108" i="1"/>
  <c r="B100" i="1"/>
  <c r="A100" i="1"/>
  <c r="B90" i="1"/>
  <c r="A90" i="1"/>
  <c r="J89" i="1"/>
  <c r="I89" i="1"/>
  <c r="H89" i="1"/>
  <c r="G89" i="1"/>
  <c r="F89" i="1"/>
  <c r="B81" i="1"/>
  <c r="A81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13" i="1"/>
  <c r="G24" i="1" s="1"/>
  <c r="H13" i="1"/>
  <c r="H24" i="1" s="1"/>
  <c r="I13" i="1"/>
  <c r="I24" i="1" s="1"/>
  <c r="J13" i="1"/>
  <c r="J24" i="1" s="1"/>
  <c r="F13" i="1"/>
  <c r="F24" i="1" s="1"/>
  <c r="L138" i="1" l="1"/>
  <c r="G81" i="1"/>
  <c r="G62" i="1"/>
  <c r="L157" i="1"/>
  <c r="H81" i="1"/>
  <c r="H195" i="1"/>
  <c r="G195" i="1"/>
  <c r="J195" i="1"/>
  <c r="I176" i="1"/>
  <c r="J176" i="1"/>
  <c r="H176" i="1"/>
  <c r="G157" i="1"/>
  <c r="J157" i="1"/>
  <c r="H157" i="1"/>
  <c r="I157" i="1"/>
  <c r="J138" i="1"/>
  <c r="G138" i="1"/>
  <c r="I138" i="1"/>
  <c r="J81" i="1"/>
  <c r="F81" i="1"/>
  <c r="F62" i="1"/>
  <c r="H62" i="1"/>
  <c r="J62" i="1"/>
  <c r="I62" i="1"/>
  <c r="G176" i="1"/>
  <c r="I195" i="1"/>
  <c r="I81" i="1"/>
  <c r="H138" i="1"/>
  <c r="L196" i="1"/>
  <c r="F157" i="1"/>
  <c r="F176" i="1"/>
  <c r="F195" i="1"/>
  <c r="F196" i="1" l="1"/>
  <c r="I196" i="1"/>
  <c r="H196" i="1"/>
  <c r="G196" i="1"/>
  <c r="J196" i="1"/>
</calcChain>
</file>

<file path=xl/sharedStrings.xml><?xml version="1.0" encoding="utf-8"?>
<sst xmlns="http://schemas.openxmlformats.org/spreadsheetml/2006/main" count="345" uniqueCount="130">
  <si>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</si>
  <si>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</si>
  <si>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</si>
  <si>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</si>
  <si>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</si>
  <si>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</si>
  <si>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</si>
  <si>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</si>
  <si>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</si>
  <si>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</si>
  <si>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</si>
  <si>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</si>
  <si>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</si>
  <si>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</si>
  <si>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</si>
  <si>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</si>
  <si>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</si>
  <si>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</si>
  <si>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</si>
  <si>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</si>
  <si>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</si>
  <si>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</si>
  <si>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</si>
  <si>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</si>
  <si>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</si>
  <si>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</si>
  <si>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</si>
  <si>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</si>
  <si>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</si>
  <si>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</si>
  <si>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</si>
  <si>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</si>
  <si>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</si>
  <si>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</si>
  <si>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</si>
  <si>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</si>
  <si>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</si>
  <si>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</si>
  <si>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</si>
  <si>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</si>
  <si>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54-3с</t>
  </si>
  <si>
    <t>54-4г</t>
  </si>
  <si>
    <t>54-2хн</t>
  </si>
  <si>
    <t>пром.</t>
  </si>
  <si>
    <t>Рассольник Ленинградский</t>
  </si>
  <si>
    <t>Каша гречневая рассыпчатая</t>
  </si>
  <si>
    <t>Компот из кураги</t>
  </si>
  <si>
    <t>Хлеб пшеничный</t>
  </si>
  <si>
    <t>Винегрет с растительным маслом</t>
  </si>
  <si>
    <t>Суп гороховый</t>
  </si>
  <si>
    <t>Плов с курицей</t>
  </si>
  <si>
    <t>Компот из смеси сухофруктов</t>
  </si>
  <si>
    <t>54-16з</t>
  </si>
  <si>
    <t>54-25с</t>
  </si>
  <si>
    <t>54-12м</t>
  </si>
  <si>
    <t>54-1хн</t>
  </si>
  <si>
    <t>Компот из изюма</t>
  </si>
  <si>
    <t>Картофельное пюре</t>
  </si>
  <si>
    <t>54-11г</t>
  </si>
  <si>
    <t>54-4хн</t>
  </si>
  <si>
    <t>Суп картофельный с макаронными изделиями</t>
  </si>
  <si>
    <t>Капуста тушеная с мясом</t>
  </si>
  <si>
    <t>54-24с</t>
  </si>
  <si>
    <t>54-10м</t>
  </si>
  <si>
    <t>Помидор в нарезке</t>
  </si>
  <si>
    <t>54-3з</t>
  </si>
  <si>
    <t>Салат из свеклы с черносливом</t>
  </si>
  <si>
    <t>Котлета из курицы</t>
  </si>
  <si>
    <t>Макароны отварные</t>
  </si>
  <si>
    <t>Соус молочный натуральный</t>
  </si>
  <si>
    <t>54-18з</t>
  </si>
  <si>
    <t>54-5м</t>
  </si>
  <si>
    <t>54-1г</t>
  </si>
  <si>
    <t>Соус красный основной</t>
  </si>
  <si>
    <t>Печень говяжья по-строгановски</t>
  </si>
  <si>
    <t>54-18м</t>
  </si>
  <si>
    <t>Каша перловая рассыпчатая</t>
  </si>
  <si>
    <t>54-5г</t>
  </si>
  <si>
    <t>Компот из свежих яблок</t>
  </si>
  <si>
    <t>54-32хн</t>
  </si>
  <si>
    <t>54-6з</t>
  </si>
  <si>
    <t>Огурец в нарезке</t>
  </si>
  <si>
    <t>54-2з</t>
  </si>
  <si>
    <t>Щи из свежей капусты со сметаной</t>
  </si>
  <si>
    <t>54-1с</t>
  </si>
  <si>
    <t>Биточек из курицы</t>
  </si>
  <si>
    <t>54-23м</t>
  </si>
  <si>
    <t>54-5 соус</t>
  </si>
  <si>
    <t>Хлеб ржано-пшеничный</t>
  </si>
  <si>
    <t>Икра морковная</t>
  </si>
  <si>
    <t>54-12з</t>
  </si>
  <si>
    <t>Соус сметанный натуральный</t>
  </si>
  <si>
    <t>54-4 соус</t>
  </si>
  <si>
    <t>Компот из чернослива</t>
  </si>
  <si>
    <t>54-3хн</t>
  </si>
  <si>
    <t>Салат из белокочанной капусты</t>
  </si>
  <si>
    <t>54-7з</t>
  </si>
  <si>
    <t>Рассольник домашний</t>
  </si>
  <si>
    <t>54-4с</t>
  </si>
  <si>
    <t>54-3 соус</t>
  </si>
  <si>
    <t>Рис отварной</t>
  </si>
  <si>
    <t>54-6г</t>
  </si>
  <si>
    <t>Рыба, припущенная в молоке (минтай)</t>
  </si>
  <si>
    <t>54-7р</t>
  </si>
  <si>
    <t>Соус сметанный</t>
  </si>
  <si>
    <t>54-1соус</t>
  </si>
  <si>
    <t>Жаркое по-домашнему из курицы</t>
  </si>
  <si>
    <t>54-28м</t>
  </si>
  <si>
    <t>Суп из овощей с фрикадельками мясными</t>
  </si>
  <si>
    <t>54-5с</t>
  </si>
  <si>
    <t>Кисель из апельсинов</t>
  </si>
  <si>
    <t>54-20хн</t>
  </si>
  <si>
    <t>Рыба, запеченная с сыром и луком</t>
  </si>
  <si>
    <t>54-12р</t>
  </si>
  <si>
    <t>Сыр твердых сортов в нарезке</t>
  </si>
  <si>
    <t>54-1з</t>
  </si>
  <si>
    <t>соус</t>
  </si>
  <si>
    <t>Суп с рыбными консервами (сайра)</t>
  </si>
  <si>
    <t>54-27с</t>
  </si>
  <si>
    <t>Йогурт3,2%</t>
  </si>
  <si>
    <t>Салат из белокочанной капусты с помидорами и огурцами</t>
  </si>
  <si>
    <t>Курица тушеная с морковью</t>
  </si>
  <si>
    <t>54-25м</t>
  </si>
  <si>
    <t>Борщ с капустой и картофелем со сметаной</t>
  </si>
  <si>
    <t>Свекольник ( со сметаной)</t>
  </si>
  <si>
    <t>54-18с</t>
  </si>
  <si>
    <t>Перец болгарский в карезке</t>
  </si>
  <si>
    <t>54-4з</t>
  </si>
  <si>
    <t>МКОУБезлюднинскаяя основная  школа</t>
  </si>
  <si>
    <t>Климовских Л.В.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</si>
</sst>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7" xfId="0" applyNumberFormat="1" applyFont="1" applyBorder="1" applyAlignment="1">
      <alignment horizontal="center" vertical="top" wrapText="1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vertical="top" wrapText="1"/>
      <protection locked="0"/>
    </xf>
    <xf numFmtId="2" fontId="2" fillId="0" borderId="2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9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9" t="s">
        <v>128</v>
      </c>
      <c r="D1" s="60"/>
      <c r="E1" s="60"/>
      <c r="F1" s="12" t="s">
        <v>16</v>
      </c>
      <c r="G1" s="2" t="s">
        <v>17</v>
      </c>
      <c r="H1" s="61" t="s">
        <v>39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129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2</v>
      </c>
      <c r="J3" s="49">
        <v>2026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26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120</v>
      </c>
      <c r="F14" s="43">
        <v>100</v>
      </c>
      <c r="G14" s="51">
        <v>2.2999999999999998</v>
      </c>
      <c r="H14" s="51">
        <v>11</v>
      </c>
      <c r="I14" s="51">
        <v>3.6</v>
      </c>
      <c r="J14" s="51">
        <v>122.5</v>
      </c>
      <c r="K14" s="52" t="s">
        <v>80</v>
      </c>
      <c r="L14" s="51"/>
    </row>
    <row r="15" spans="1:12" ht="14.4" x14ac:dyDescent="0.3">
      <c r="A15" s="23"/>
      <c r="B15" s="15"/>
      <c r="C15" s="11"/>
      <c r="D15" s="7" t="s">
        <v>27</v>
      </c>
      <c r="E15" s="42" t="s">
        <v>117</v>
      </c>
      <c r="F15" s="43">
        <v>200</v>
      </c>
      <c r="G15" s="51">
        <v>5.9</v>
      </c>
      <c r="H15" s="51">
        <v>6.8</v>
      </c>
      <c r="I15" s="51">
        <v>12.5</v>
      </c>
      <c r="J15" s="51">
        <v>134.6</v>
      </c>
      <c r="K15" s="52" t="s">
        <v>118</v>
      </c>
      <c r="L15" s="51"/>
    </row>
    <row r="16" spans="1:12" ht="14.4" x14ac:dyDescent="0.3">
      <c r="A16" s="23"/>
      <c r="B16" s="15"/>
      <c r="C16" s="11"/>
      <c r="D16" s="7" t="s">
        <v>28</v>
      </c>
      <c r="E16" s="42" t="s">
        <v>50</v>
      </c>
      <c r="F16" s="43">
        <v>200</v>
      </c>
      <c r="G16" s="51">
        <v>27.3</v>
      </c>
      <c r="H16" s="51">
        <v>6.5</v>
      </c>
      <c r="I16" s="51">
        <v>33.299999999999997</v>
      </c>
      <c r="J16" s="51">
        <v>300.60000000000002</v>
      </c>
      <c r="K16" s="52" t="s">
        <v>54</v>
      </c>
      <c r="L16" s="51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51"/>
      <c r="H17" s="51"/>
      <c r="I17" s="51"/>
      <c r="J17" s="51"/>
      <c r="K17" s="52"/>
      <c r="L17" s="51"/>
    </row>
    <row r="18" spans="1:12" ht="14.4" x14ac:dyDescent="0.3">
      <c r="A18" s="23"/>
      <c r="B18" s="15"/>
      <c r="C18" s="11"/>
      <c r="D18" s="7" t="s">
        <v>30</v>
      </c>
      <c r="E18" s="42" t="s">
        <v>51</v>
      </c>
      <c r="F18" s="43">
        <v>200</v>
      </c>
      <c r="G18" s="51">
        <v>0.5</v>
      </c>
      <c r="H18" s="51">
        <v>0</v>
      </c>
      <c r="I18" s="51">
        <v>19.8</v>
      </c>
      <c r="J18" s="51">
        <v>81</v>
      </c>
      <c r="K18" s="52" t="s">
        <v>55</v>
      </c>
      <c r="L18" s="51"/>
    </row>
    <row r="19" spans="1:12" ht="14.4" x14ac:dyDescent="0.3">
      <c r="A19" s="23"/>
      <c r="B19" s="15"/>
      <c r="C19" s="11"/>
      <c r="D19" s="7" t="s">
        <v>31</v>
      </c>
      <c r="E19" s="42" t="s">
        <v>47</v>
      </c>
      <c r="F19" s="43">
        <v>50</v>
      </c>
      <c r="G19" s="51">
        <v>3.8</v>
      </c>
      <c r="H19" s="51">
        <v>0.4</v>
      </c>
      <c r="I19" s="51">
        <v>24.6</v>
      </c>
      <c r="J19" s="51">
        <v>117.2</v>
      </c>
      <c r="K19" s="52" t="s">
        <v>43</v>
      </c>
      <c r="L19" s="51"/>
    </row>
    <row r="20" spans="1:12" ht="14.4" x14ac:dyDescent="0.3">
      <c r="A20" s="23"/>
      <c r="B20" s="15"/>
      <c r="C20" s="11"/>
      <c r="D20" s="7" t="s">
        <v>32</v>
      </c>
      <c r="E20" s="42" t="s">
        <v>88</v>
      </c>
      <c r="F20" s="43">
        <v>30</v>
      </c>
      <c r="G20" s="51">
        <v>2</v>
      </c>
      <c r="H20" s="51">
        <v>0.4</v>
      </c>
      <c r="I20" s="51">
        <v>11.9</v>
      </c>
      <c r="J20" s="51">
        <v>58.7</v>
      </c>
      <c r="K20" s="52" t="s">
        <v>43</v>
      </c>
      <c r="L20" s="51"/>
    </row>
    <row r="21" spans="1:12" ht="14.4" x14ac:dyDescent="0.3">
      <c r="A21" s="23"/>
      <c r="B21" s="15"/>
      <c r="C21" s="11"/>
      <c r="D21" s="6"/>
      <c r="E21" s="42" t="s">
        <v>114</v>
      </c>
      <c r="F21" s="43">
        <v>30</v>
      </c>
      <c r="G21" s="51">
        <v>7</v>
      </c>
      <c r="H21" s="51">
        <v>8.9</v>
      </c>
      <c r="I21" s="51">
        <v>0</v>
      </c>
      <c r="J21" s="51">
        <v>107.5</v>
      </c>
      <c r="K21" s="52" t="s">
        <v>115</v>
      </c>
      <c r="L21" s="51"/>
    </row>
    <row r="22" spans="1:12" ht="14.4" x14ac:dyDescent="0.3">
      <c r="A22" s="23"/>
      <c r="B22" s="15"/>
      <c r="C22" s="11"/>
      <c r="D22" s="6"/>
      <c r="E22" s="42"/>
      <c r="F22" s="43"/>
      <c r="G22" s="51"/>
      <c r="H22" s="51"/>
      <c r="I22" s="51"/>
      <c r="J22" s="51"/>
      <c r="K22" s="52"/>
      <c r="L22" s="5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810</v>
      </c>
      <c r="G23" s="53">
        <f>SUM(G14:G22)</f>
        <v>48.8</v>
      </c>
      <c r="H23" s="53">
        <f>SUM(H14:H22)</f>
        <v>34</v>
      </c>
      <c r="I23" s="53">
        <f>SUM(I14:I22)</f>
        <v>105.70000000000002</v>
      </c>
      <c r="J23" s="53">
        <f>SUM(J14:J22)</f>
        <v>922.10000000000014</v>
      </c>
      <c r="K23" s="54"/>
      <c r="L23" s="53">
        <f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810</v>
      </c>
      <c r="G24" s="55">
        <f>G13+G23</f>
        <v>48.8</v>
      </c>
      <c r="H24" s="55">
        <f>H13+H23</f>
        <v>34</v>
      </c>
      <c r="I24" s="55">
        <f>I13+I23</f>
        <v>105.70000000000002</v>
      </c>
      <c r="J24" s="55">
        <f>J13+J23</f>
        <v>922.10000000000014</v>
      </c>
      <c r="K24" s="55"/>
      <c r="L24" s="55">
        <f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2">SUM(G25:G31)</f>
        <v>0</v>
      </c>
      <c r="H32" s="19">
        <f t="shared" ref="H32" si="3">SUM(H25:H31)</f>
        <v>0</v>
      </c>
      <c r="I32" s="19">
        <f t="shared" ref="I32" si="4">SUM(I25:I31)</f>
        <v>0</v>
      </c>
      <c r="J32" s="19">
        <f t="shared" ref="J32:L32" si="5">SUM(J25:J31)</f>
        <v>0</v>
      </c>
      <c r="K32" s="25"/>
      <c r="L32" s="19">
        <f t="shared" si="5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81</v>
      </c>
      <c r="F33" s="43">
        <v>100</v>
      </c>
      <c r="G33" s="51">
        <v>0.8</v>
      </c>
      <c r="H33" s="51">
        <v>0.1</v>
      </c>
      <c r="I33" s="51">
        <v>2.5</v>
      </c>
      <c r="J33" s="51">
        <v>14.1</v>
      </c>
      <c r="K33" s="52" t="s">
        <v>82</v>
      </c>
      <c r="L33" s="51"/>
    </row>
    <row r="34" spans="1:12" ht="14.4" x14ac:dyDescent="0.3">
      <c r="A34" s="14"/>
      <c r="B34" s="15"/>
      <c r="C34" s="11"/>
      <c r="D34" s="7" t="s">
        <v>27</v>
      </c>
      <c r="E34" s="42" t="s">
        <v>83</v>
      </c>
      <c r="F34" s="43">
        <v>200</v>
      </c>
      <c r="G34" s="51">
        <v>4.7</v>
      </c>
      <c r="H34" s="51">
        <v>5.6</v>
      </c>
      <c r="I34" s="51">
        <v>5.7</v>
      </c>
      <c r="J34" s="51">
        <v>92.2</v>
      </c>
      <c r="K34" s="52" t="s">
        <v>84</v>
      </c>
      <c r="L34" s="51"/>
    </row>
    <row r="35" spans="1:12" ht="14.4" x14ac:dyDescent="0.3">
      <c r="A35" s="14"/>
      <c r="B35" s="15"/>
      <c r="C35" s="11"/>
      <c r="D35" s="7" t="s">
        <v>28</v>
      </c>
      <c r="E35" s="42" t="s">
        <v>85</v>
      </c>
      <c r="F35" s="43">
        <v>100</v>
      </c>
      <c r="G35" s="51">
        <v>19.100000000000001</v>
      </c>
      <c r="H35" s="51">
        <v>3.6</v>
      </c>
      <c r="I35" s="51">
        <v>13.4</v>
      </c>
      <c r="J35" s="51">
        <v>162.80000000000001</v>
      </c>
      <c r="K35" s="52" t="s">
        <v>86</v>
      </c>
      <c r="L35" s="51"/>
    </row>
    <row r="36" spans="1:12" ht="14.4" x14ac:dyDescent="0.3">
      <c r="A36" s="14"/>
      <c r="B36" s="15"/>
      <c r="C36" s="11"/>
      <c r="D36" s="7" t="s">
        <v>29</v>
      </c>
      <c r="E36" s="42" t="s">
        <v>45</v>
      </c>
      <c r="F36" s="43">
        <v>150</v>
      </c>
      <c r="G36" s="51">
        <v>8.1999999999999993</v>
      </c>
      <c r="H36" s="51">
        <v>6.3</v>
      </c>
      <c r="I36" s="51">
        <v>35.9</v>
      </c>
      <c r="J36" s="51">
        <v>233.7</v>
      </c>
      <c r="K36" s="52" t="s">
        <v>41</v>
      </c>
      <c r="L36" s="51"/>
    </row>
    <row r="37" spans="1:12" ht="14.4" x14ac:dyDescent="0.3">
      <c r="A37" s="14"/>
      <c r="B37" s="15"/>
      <c r="C37" s="11"/>
      <c r="D37" s="7" t="s">
        <v>30</v>
      </c>
      <c r="E37" s="42" t="s">
        <v>56</v>
      </c>
      <c r="F37" s="43">
        <v>200</v>
      </c>
      <c r="G37" s="51">
        <v>0.4</v>
      </c>
      <c r="H37" s="51">
        <v>0.1</v>
      </c>
      <c r="I37" s="51">
        <v>18.3</v>
      </c>
      <c r="J37" s="51">
        <v>75.900000000000006</v>
      </c>
      <c r="K37" s="52" t="s">
        <v>59</v>
      </c>
      <c r="L37" s="51"/>
    </row>
    <row r="38" spans="1:12" ht="14.4" x14ac:dyDescent="0.3">
      <c r="A38" s="14"/>
      <c r="B38" s="15"/>
      <c r="C38" s="11"/>
      <c r="D38" s="7" t="s">
        <v>31</v>
      </c>
      <c r="E38" s="42" t="s">
        <v>47</v>
      </c>
      <c r="F38" s="43">
        <v>50</v>
      </c>
      <c r="G38" s="51">
        <v>3.8</v>
      </c>
      <c r="H38" s="51">
        <v>0.4</v>
      </c>
      <c r="I38" s="51">
        <v>24.6</v>
      </c>
      <c r="J38" s="51">
        <v>117.2</v>
      </c>
      <c r="K38" s="52" t="s">
        <v>43</v>
      </c>
      <c r="L38" s="51"/>
    </row>
    <row r="39" spans="1:12" ht="14.4" x14ac:dyDescent="0.3">
      <c r="A39" s="14"/>
      <c r="B39" s="15"/>
      <c r="C39" s="11"/>
      <c r="D39" s="7" t="s">
        <v>32</v>
      </c>
      <c r="E39" s="42" t="s">
        <v>88</v>
      </c>
      <c r="F39" s="43">
        <v>30</v>
      </c>
      <c r="G39" s="51">
        <v>2</v>
      </c>
      <c r="H39" s="51">
        <v>0.4</v>
      </c>
      <c r="I39" s="51">
        <v>11.9</v>
      </c>
      <c r="J39" s="51">
        <v>58.7</v>
      </c>
      <c r="K39" s="52" t="s">
        <v>43</v>
      </c>
      <c r="L39" s="51"/>
    </row>
    <row r="40" spans="1:12" ht="14.4" x14ac:dyDescent="0.3">
      <c r="A40" s="14"/>
      <c r="B40" s="15"/>
      <c r="C40" s="11"/>
      <c r="D40" s="6" t="s">
        <v>116</v>
      </c>
      <c r="E40" s="42" t="s">
        <v>69</v>
      </c>
      <c r="F40" s="43">
        <v>50</v>
      </c>
      <c r="G40" s="51">
        <v>1.8</v>
      </c>
      <c r="H40" s="51">
        <v>3.7</v>
      </c>
      <c r="I40" s="51">
        <v>4.8</v>
      </c>
      <c r="J40" s="51">
        <v>59.6</v>
      </c>
      <c r="K40" s="52" t="s">
        <v>87</v>
      </c>
      <c r="L40" s="51"/>
    </row>
    <row r="41" spans="1:12" ht="14.4" x14ac:dyDescent="0.3">
      <c r="A41" s="14"/>
      <c r="B41" s="15"/>
      <c r="C41" s="11"/>
      <c r="D41" s="6"/>
      <c r="E41" s="42"/>
      <c r="F41" s="43"/>
      <c r="G41" s="51"/>
      <c r="H41" s="51"/>
      <c r="I41" s="51"/>
      <c r="J41" s="51"/>
      <c r="K41" s="52"/>
      <c r="L41" s="5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880</v>
      </c>
      <c r="G42" s="53">
        <f t="shared" ref="G42:J42" si="6">SUM(G33:G41)</f>
        <v>40.79999999999999</v>
      </c>
      <c r="H42" s="53">
        <f t="shared" si="6"/>
        <v>20.199999999999996</v>
      </c>
      <c r="I42" s="53">
        <f t="shared" si="6"/>
        <v>117.10000000000001</v>
      </c>
      <c r="J42" s="53">
        <f t="shared" si="6"/>
        <v>814.20000000000016</v>
      </c>
      <c r="K42" s="54"/>
      <c r="L42" s="53">
        <f t="shared" ref="L42" si="7">SUM(L33:L41)</f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880</v>
      </c>
      <c r="G43" s="55">
        <f t="shared" ref="G43:J43" si="8">G32+G42</f>
        <v>40.79999999999999</v>
      </c>
      <c r="H43" s="55">
        <f t="shared" si="8"/>
        <v>20.199999999999996</v>
      </c>
      <c r="I43" s="55">
        <f t="shared" si="8"/>
        <v>117.10000000000001</v>
      </c>
      <c r="J43" s="55">
        <f t="shared" si="8"/>
        <v>814.20000000000016</v>
      </c>
      <c r="K43" s="55"/>
      <c r="L43" s="55">
        <f t="shared" ref="L43" si="9">L32+L42</f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51"/>
      <c r="H45" s="51"/>
      <c r="I45" s="51"/>
      <c r="J45" s="51"/>
      <c r="K45" s="52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0">SUM(G44:G50)</f>
        <v>0</v>
      </c>
      <c r="H51" s="19">
        <f t="shared" ref="H51" si="11">SUM(H44:H50)</f>
        <v>0</v>
      </c>
      <c r="I51" s="19">
        <f t="shared" ref="I51" si="12">SUM(I44:I50)</f>
        <v>0</v>
      </c>
      <c r="J51" s="19">
        <f t="shared" ref="J51:L51" si="13">SUM(J44:J50)</f>
        <v>0</v>
      </c>
      <c r="K51" s="25"/>
      <c r="L51" s="19">
        <f t="shared" si="13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89</v>
      </c>
      <c r="F52" s="43">
        <v>100</v>
      </c>
      <c r="G52" s="51">
        <v>2.1</v>
      </c>
      <c r="H52" s="51">
        <v>7.1</v>
      </c>
      <c r="I52" s="51">
        <v>10.1</v>
      </c>
      <c r="J52" s="51">
        <v>113.2</v>
      </c>
      <c r="K52" s="44" t="s">
        <v>90</v>
      </c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60</v>
      </c>
      <c r="F53" s="43">
        <v>200</v>
      </c>
      <c r="G53" s="51">
        <v>4.8</v>
      </c>
      <c r="H53" s="51">
        <v>2.2000000000000002</v>
      </c>
      <c r="I53" s="51">
        <v>15.5</v>
      </c>
      <c r="J53" s="51">
        <v>100.9</v>
      </c>
      <c r="K53" s="44" t="s">
        <v>62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67</v>
      </c>
      <c r="F54" s="43">
        <v>100</v>
      </c>
      <c r="G54" s="51">
        <v>19.100000000000001</v>
      </c>
      <c r="H54" s="51">
        <v>4.3</v>
      </c>
      <c r="I54" s="51">
        <v>13.4</v>
      </c>
      <c r="J54" s="51">
        <v>168.6</v>
      </c>
      <c r="K54" s="44" t="s">
        <v>71</v>
      </c>
      <c r="L54" s="43"/>
    </row>
    <row r="55" spans="1:12" ht="14.4" x14ac:dyDescent="0.3">
      <c r="A55" s="23"/>
      <c r="B55" s="15"/>
      <c r="C55" s="11"/>
      <c r="D55" s="7" t="s">
        <v>29</v>
      </c>
      <c r="E55" s="42" t="s">
        <v>76</v>
      </c>
      <c r="F55" s="43">
        <v>150</v>
      </c>
      <c r="G55" s="51">
        <v>4.4000000000000004</v>
      </c>
      <c r="H55" s="51">
        <v>5.3</v>
      </c>
      <c r="I55" s="51">
        <v>30.5</v>
      </c>
      <c r="J55" s="51">
        <v>187.1</v>
      </c>
      <c r="K55" s="44" t="s">
        <v>77</v>
      </c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93</v>
      </c>
      <c r="F56" s="43">
        <v>200</v>
      </c>
      <c r="G56" s="51">
        <v>0.5</v>
      </c>
      <c r="H56" s="51">
        <v>0.2</v>
      </c>
      <c r="I56" s="51">
        <v>19.399999999999999</v>
      </c>
      <c r="J56" s="51">
        <v>81.3</v>
      </c>
      <c r="K56" s="44" t="s">
        <v>94</v>
      </c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47</v>
      </c>
      <c r="F57" s="43">
        <v>50</v>
      </c>
      <c r="G57" s="51">
        <v>3.8</v>
      </c>
      <c r="H57" s="51">
        <v>0.4</v>
      </c>
      <c r="I57" s="51">
        <v>24.6</v>
      </c>
      <c r="J57" s="51">
        <v>117.2</v>
      </c>
      <c r="K57" s="52" t="s">
        <v>43</v>
      </c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88</v>
      </c>
      <c r="F58" s="43">
        <v>30</v>
      </c>
      <c r="G58" s="51">
        <v>2</v>
      </c>
      <c r="H58" s="51">
        <v>0.4</v>
      </c>
      <c r="I58" s="51">
        <v>11.9</v>
      </c>
      <c r="J58" s="51">
        <v>58.7</v>
      </c>
      <c r="K58" s="52" t="s">
        <v>43</v>
      </c>
      <c r="L58" s="43"/>
    </row>
    <row r="59" spans="1:12" ht="14.4" x14ac:dyDescent="0.3">
      <c r="A59" s="23"/>
      <c r="B59" s="15"/>
      <c r="C59" s="11"/>
      <c r="D59" s="6" t="s">
        <v>116</v>
      </c>
      <c r="E59" s="42" t="s">
        <v>91</v>
      </c>
      <c r="F59" s="43">
        <v>50</v>
      </c>
      <c r="G59" s="43">
        <v>1.5</v>
      </c>
      <c r="H59" s="43">
        <v>8.1999999999999993</v>
      </c>
      <c r="I59" s="43">
        <v>3.3</v>
      </c>
      <c r="J59" s="43">
        <v>93</v>
      </c>
      <c r="K59" s="44" t="s">
        <v>92</v>
      </c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880</v>
      </c>
      <c r="G61" s="19">
        <f t="shared" ref="G61" si="14">SUM(G52:G60)</f>
        <v>38.199999999999996</v>
      </c>
      <c r="H61" s="19">
        <f t="shared" ref="H61" si="15">SUM(H52:H60)</f>
        <v>28.099999999999998</v>
      </c>
      <c r="I61" s="19">
        <f t="shared" ref="I61" si="16">SUM(I52:I60)</f>
        <v>128.70000000000002</v>
      </c>
      <c r="J61" s="19">
        <f t="shared" ref="J61:L61" si="17">SUM(J52:J60)</f>
        <v>920.00000000000011</v>
      </c>
      <c r="K61" s="25"/>
      <c r="L61" s="19">
        <f t="shared" si="17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880</v>
      </c>
      <c r="G62" s="32">
        <f t="shared" ref="G62" si="18">G51+G61</f>
        <v>38.199999999999996</v>
      </c>
      <c r="H62" s="32">
        <f t="shared" ref="H62" si="19">H51+H61</f>
        <v>28.099999999999998</v>
      </c>
      <c r="I62" s="32">
        <f t="shared" ref="I62" si="20">I51+I61</f>
        <v>128.70000000000002</v>
      </c>
      <c r="J62" s="32">
        <f t="shared" ref="J62:L62" si="21">J51+J61</f>
        <v>920.00000000000011</v>
      </c>
      <c r="K62" s="32"/>
      <c r="L62" s="32">
        <f t="shared" si="21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51"/>
      <c r="H64" s="51"/>
      <c r="I64" s="51"/>
      <c r="J64" s="51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2">SUM(G63:G69)</f>
        <v>0</v>
      </c>
      <c r="H70" s="19">
        <f t="shared" ref="H70" si="23">SUM(H63:H69)</f>
        <v>0</v>
      </c>
      <c r="I70" s="19">
        <f t="shared" ref="I70" si="24">SUM(I63:I69)</f>
        <v>0</v>
      </c>
      <c r="J70" s="19">
        <f t="shared" ref="J70:L70" si="25">SUM(J63:J69)</f>
        <v>0</v>
      </c>
      <c r="K70" s="25"/>
      <c r="L70" s="19">
        <f t="shared" si="25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95</v>
      </c>
      <c r="F71" s="51">
        <v>100</v>
      </c>
      <c r="G71" s="51">
        <v>2.5</v>
      </c>
      <c r="H71" s="51">
        <v>10.1</v>
      </c>
      <c r="I71" s="51">
        <v>10.4</v>
      </c>
      <c r="J71" s="51">
        <v>143</v>
      </c>
      <c r="K71" s="52" t="s">
        <v>96</v>
      </c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97</v>
      </c>
      <c r="F72" s="51">
        <v>200</v>
      </c>
      <c r="G72" s="51">
        <v>4.5999999999999996</v>
      </c>
      <c r="H72" s="51">
        <v>5.7</v>
      </c>
      <c r="I72" s="51">
        <v>11.6</v>
      </c>
      <c r="J72" s="51">
        <v>116.1</v>
      </c>
      <c r="K72" s="52" t="s">
        <v>98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74</v>
      </c>
      <c r="F73" s="51">
        <v>100</v>
      </c>
      <c r="G73" s="51">
        <v>16.7</v>
      </c>
      <c r="H73" s="51">
        <v>15.9</v>
      </c>
      <c r="I73" s="51">
        <v>6.7</v>
      </c>
      <c r="J73" s="51">
        <v>236.5</v>
      </c>
      <c r="K73" s="52" t="s">
        <v>75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68</v>
      </c>
      <c r="F74" s="51">
        <v>150</v>
      </c>
      <c r="G74" s="51">
        <v>5.3</v>
      </c>
      <c r="H74" s="51">
        <v>4.9000000000000004</v>
      </c>
      <c r="I74" s="51">
        <v>32.799999999999997</v>
      </c>
      <c r="J74" s="51">
        <v>196.8</v>
      </c>
      <c r="K74" s="52" t="s">
        <v>72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51</v>
      </c>
      <c r="F75" s="43">
        <v>200</v>
      </c>
      <c r="G75" s="51">
        <v>0.5</v>
      </c>
      <c r="H75" s="51">
        <v>0</v>
      </c>
      <c r="I75" s="51">
        <v>19.8</v>
      </c>
      <c r="J75" s="51">
        <v>81</v>
      </c>
      <c r="K75" s="52" t="s">
        <v>55</v>
      </c>
      <c r="L75" s="43"/>
    </row>
    <row r="76" spans="1:12" ht="14.4" x14ac:dyDescent="0.3">
      <c r="A76" s="23"/>
      <c r="B76" s="15"/>
      <c r="C76" s="11"/>
      <c r="D76" s="7" t="s">
        <v>31</v>
      </c>
      <c r="E76" s="42" t="s">
        <v>47</v>
      </c>
      <c r="F76" s="43">
        <v>50</v>
      </c>
      <c r="G76" s="51">
        <v>3.8</v>
      </c>
      <c r="H76" s="51">
        <v>0.4</v>
      </c>
      <c r="I76" s="51">
        <v>24.6</v>
      </c>
      <c r="J76" s="51">
        <v>117.2</v>
      </c>
      <c r="K76" s="52" t="s">
        <v>43</v>
      </c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88</v>
      </c>
      <c r="F77" s="43">
        <v>30</v>
      </c>
      <c r="G77" s="51">
        <v>2</v>
      </c>
      <c r="H77" s="51">
        <v>0.4</v>
      </c>
      <c r="I77" s="51">
        <v>11.9</v>
      </c>
      <c r="J77" s="51">
        <v>58.7</v>
      </c>
      <c r="K77" s="52" t="s">
        <v>43</v>
      </c>
      <c r="L77" s="43"/>
    </row>
    <row r="78" spans="1:12" ht="14.4" x14ac:dyDescent="0.3">
      <c r="A78" s="23"/>
      <c r="B78" s="15"/>
      <c r="C78" s="11"/>
      <c r="D78" s="6" t="s">
        <v>116</v>
      </c>
      <c r="E78" s="42" t="s">
        <v>73</v>
      </c>
      <c r="F78" s="51">
        <v>30</v>
      </c>
      <c r="G78" s="51">
        <v>1</v>
      </c>
      <c r="H78" s="51">
        <v>0.7</v>
      </c>
      <c r="I78" s="51">
        <v>2.7</v>
      </c>
      <c r="J78" s="51">
        <v>21.2</v>
      </c>
      <c r="K78" s="52" t="s">
        <v>99</v>
      </c>
      <c r="L78" s="43"/>
    </row>
    <row r="79" spans="1:12" ht="14.4" x14ac:dyDescent="0.3">
      <c r="A79" s="23"/>
      <c r="B79" s="15"/>
      <c r="C79" s="11"/>
      <c r="D79" s="6"/>
      <c r="E79" s="42"/>
      <c r="F79" s="51"/>
      <c r="G79" s="51"/>
      <c r="H79" s="51"/>
      <c r="I79" s="51"/>
      <c r="J79" s="51"/>
      <c r="K79" s="52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53">
        <f>SUM(F71:F79)</f>
        <v>860</v>
      </c>
      <c r="G80" s="53">
        <f t="shared" ref="G80" si="26">SUM(G71:G79)</f>
        <v>36.4</v>
      </c>
      <c r="H80" s="53">
        <f t="shared" ref="H80" si="27">SUM(H71:H79)</f>
        <v>38.1</v>
      </c>
      <c r="I80" s="53">
        <f t="shared" ref="I80" si="28">SUM(I71:I79)</f>
        <v>120.50000000000001</v>
      </c>
      <c r="J80" s="53">
        <v>970.5</v>
      </c>
      <c r="K80" s="54"/>
      <c r="L80" s="19">
        <f t="shared" ref="L80" si="29">SUM(L71:L79)</f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2" t="s">
        <v>4</v>
      </c>
      <c r="D81" s="63"/>
      <c r="E81" s="31"/>
      <c r="F81" s="55">
        <f>F70+F80</f>
        <v>860</v>
      </c>
      <c r="G81" s="55">
        <f t="shared" ref="G81" si="30">G70+G80</f>
        <v>36.4</v>
      </c>
      <c r="H81" s="55">
        <f t="shared" ref="H81" si="31">H70+H80</f>
        <v>38.1</v>
      </c>
      <c r="I81" s="55">
        <f t="shared" ref="I81" si="32">I70+I80</f>
        <v>120.50000000000001</v>
      </c>
      <c r="J81" s="55">
        <f t="shared" ref="J81:L81" si="33">J70+J80</f>
        <v>970.5</v>
      </c>
      <c r="K81" s="55"/>
      <c r="L81" s="32">
        <f t="shared" si="33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51"/>
      <c r="G83" s="51"/>
      <c r="H83" s="51"/>
      <c r="I83" s="51"/>
      <c r="J83" s="51"/>
      <c r="K83" s="52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4">SUM(G82:G88)</f>
        <v>0</v>
      </c>
      <c r="H89" s="19">
        <f t="shared" ref="H89" si="35">SUM(H82:H88)</f>
        <v>0</v>
      </c>
      <c r="I89" s="19">
        <f t="shared" ref="I89" si="36">SUM(I82:I88)</f>
        <v>0</v>
      </c>
      <c r="J89" s="19">
        <f t="shared" ref="J89:L89" si="37">SUM(J82:J88)</f>
        <v>0</v>
      </c>
      <c r="K89" s="25"/>
      <c r="L89" s="19">
        <f t="shared" si="37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6" t="s">
        <v>64</v>
      </c>
      <c r="F90" s="51">
        <v>100</v>
      </c>
      <c r="G90" s="51">
        <v>1.1000000000000001</v>
      </c>
      <c r="H90" s="51">
        <v>0.2</v>
      </c>
      <c r="I90" s="51">
        <v>3.8</v>
      </c>
      <c r="J90" s="51">
        <v>21.4</v>
      </c>
      <c r="K90" s="52" t="s">
        <v>65</v>
      </c>
      <c r="L90" s="51"/>
    </row>
    <row r="91" spans="1:12" ht="14.4" x14ac:dyDescent="0.3">
      <c r="A91" s="23"/>
      <c r="B91" s="15"/>
      <c r="C91" s="11"/>
      <c r="D91" s="7" t="s">
        <v>27</v>
      </c>
      <c r="E91" s="56" t="s">
        <v>49</v>
      </c>
      <c r="F91" s="51">
        <v>200</v>
      </c>
      <c r="G91" s="51">
        <v>6.5</v>
      </c>
      <c r="H91" s="51">
        <v>2.8</v>
      </c>
      <c r="I91" s="51">
        <v>14.9</v>
      </c>
      <c r="J91" s="51">
        <v>110.9</v>
      </c>
      <c r="K91" s="52" t="s">
        <v>53</v>
      </c>
      <c r="L91" s="51"/>
    </row>
    <row r="92" spans="1:12" ht="14.4" x14ac:dyDescent="0.3">
      <c r="A92" s="23"/>
      <c r="B92" s="15"/>
      <c r="C92" s="11"/>
      <c r="D92" s="7" t="s">
        <v>28</v>
      </c>
      <c r="E92" s="56" t="s">
        <v>102</v>
      </c>
      <c r="F92" s="51">
        <v>100</v>
      </c>
      <c r="G92" s="51">
        <v>13.1</v>
      </c>
      <c r="H92" s="51">
        <v>5.8</v>
      </c>
      <c r="I92" s="51">
        <v>3</v>
      </c>
      <c r="J92" s="51">
        <v>117</v>
      </c>
      <c r="K92" s="52" t="s">
        <v>103</v>
      </c>
      <c r="L92" s="51"/>
    </row>
    <row r="93" spans="1:12" ht="14.4" x14ac:dyDescent="0.3">
      <c r="A93" s="23"/>
      <c r="B93" s="15"/>
      <c r="C93" s="11"/>
      <c r="D93" s="7" t="s">
        <v>29</v>
      </c>
      <c r="E93" s="56" t="s">
        <v>100</v>
      </c>
      <c r="F93" s="51">
        <v>150</v>
      </c>
      <c r="G93" s="51">
        <v>3.6</v>
      </c>
      <c r="H93" s="51">
        <v>4.8</v>
      </c>
      <c r="I93" s="51">
        <v>36.4</v>
      </c>
      <c r="J93" s="51">
        <v>203.5</v>
      </c>
      <c r="K93" s="52" t="s">
        <v>101</v>
      </c>
      <c r="L93" s="51"/>
    </row>
    <row r="94" spans="1:12" ht="14.4" x14ac:dyDescent="0.3">
      <c r="A94" s="23"/>
      <c r="B94" s="15"/>
      <c r="C94" s="11"/>
      <c r="D94" s="7" t="s">
        <v>30</v>
      </c>
      <c r="E94" s="56" t="s">
        <v>46</v>
      </c>
      <c r="F94" s="51">
        <v>200</v>
      </c>
      <c r="G94" s="51">
        <v>1</v>
      </c>
      <c r="H94" s="51">
        <v>0.1</v>
      </c>
      <c r="I94" s="51">
        <v>15.6</v>
      </c>
      <c r="J94" s="51">
        <v>66.900000000000006</v>
      </c>
      <c r="K94" s="52" t="s">
        <v>42</v>
      </c>
      <c r="L94" s="51"/>
    </row>
    <row r="95" spans="1:12" ht="14.4" x14ac:dyDescent="0.3">
      <c r="A95" s="23"/>
      <c r="B95" s="15"/>
      <c r="C95" s="11"/>
      <c r="D95" s="7" t="s">
        <v>31</v>
      </c>
      <c r="E95" s="42" t="s">
        <v>47</v>
      </c>
      <c r="F95" s="43">
        <v>50</v>
      </c>
      <c r="G95" s="51">
        <v>3.8</v>
      </c>
      <c r="H95" s="51">
        <v>0.4</v>
      </c>
      <c r="I95" s="51">
        <v>24.6</v>
      </c>
      <c r="J95" s="51">
        <v>117.2</v>
      </c>
      <c r="K95" s="52" t="s">
        <v>43</v>
      </c>
      <c r="L95" s="51"/>
    </row>
    <row r="96" spans="1:12" ht="14.4" x14ac:dyDescent="0.3">
      <c r="A96" s="23"/>
      <c r="B96" s="15"/>
      <c r="C96" s="11"/>
      <c r="D96" s="7" t="s">
        <v>32</v>
      </c>
      <c r="E96" s="42" t="s">
        <v>88</v>
      </c>
      <c r="F96" s="43">
        <v>30</v>
      </c>
      <c r="G96" s="51">
        <v>2</v>
      </c>
      <c r="H96" s="51">
        <v>0.4</v>
      </c>
      <c r="I96" s="51">
        <v>11.9</v>
      </c>
      <c r="J96" s="51">
        <v>58.7</v>
      </c>
      <c r="K96" s="52" t="s">
        <v>43</v>
      </c>
      <c r="L96" s="51"/>
    </row>
    <row r="97" spans="1:12" ht="14.4" x14ac:dyDescent="0.3">
      <c r="A97" s="23"/>
      <c r="B97" s="15"/>
      <c r="C97" s="11"/>
      <c r="D97" s="6" t="s">
        <v>116</v>
      </c>
      <c r="E97" s="56" t="s">
        <v>104</v>
      </c>
      <c r="F97" s="51">
        <v>50</v>
      </c>
      <c r="G97" s="51">
        <v>0.7</v>
      </c>
      <c r="H97" s="51">
        <v>4.0999999999999996</v>
      </c>
      <c r="I97" s="51">
        <v>1.6</v>
      </c>
      <c r="J97" s="51">
        <v>46.5</v>
      </c>
      <c r="K97" s="52" t="s">
        <v>105</v>
      </c>
      <c r="L97" s="51"/>
    </row>
    <row r="98" spans="1:12" ht="14.4" x14ac:dyDescent="0.3">
      <c r="A98" s="23"/>
      <c r="B98" s="15"/>
      <c r="C98" s="11"/>
      <c r="D98" s="6"/>
      <c r="E98" s="56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4"/>
      <c r="B99" s="17"/>
      <c r="C99" s="8"/>
      <c r="D99" s="18" t="s">
        <v>33</v>
      </c>
      <c r="E99" s="57"/>
      <c r="F99" s="53">
        <f>SUM(F90:F98)</f>
        <v>880</v>
      </c>
      <c r="G99" s="53">
        <f>SUM(G90:G98)</f>
        <v>31.8</v>
      </c>
      <c r="H99" s="53">
        <f>SUM(H90:H98)</f>
        <v>18.600000000000001</v>
      </c>
      <c r="I99" s="53">
        <f>SUM(I90:I98)</f>
        <v>111.79999999999998</v>
      </c>
      <c r="J99" s="53">
        <v>742.1</v>
      </c>
      <c r="K99" s="54"/>
      <c r="L99" s="53"/>
    </row>
    <row r="100" spans="1:12" ht="15.75" customHeight="1" thickBot="1" x14ac:dyDescent="0.3">
      <c r="A100" s="29">
        <f>A82</f>
        <v>1</v>
      </c>
      <c r="B100" s="30">
        <f>B82</f>
        <v>5</v>
      </c>
      <c r="C100" s="62" t="s">
        <v>4</v>
      </c>
      <c r="D100" s="63"/>
      <c r="E100" s="58"/>
      <c r="F100" s="55">
        <f>SUM(F99)</f>
        <v>880</v>
      </c>
      <c r="G100" s="55">
        <f>SUM(G99)</f>
        <v>31.8</v>
      </c>
      <c r="H100" s="55">
        <f>SUM(H99)</f>
        <v>18.600000000000001</v>
      </c>
      <c r="I100" s="55">
        <f>SUM(I99)</f>
        <v>111.79999999999998</v>
      </c>
      <c r="J100" s="55">
        <v>742.1</v>
      </c>
      <c r="K100" s="55"/>
      <c r="L100" s="55"/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56"/>
      <c r="F102" s="51"/>
      <c r="G102" s="51"/>
      <c r="H102" s="51"/>
      <c r="I102" s="51"/>
      <c r="J102" s="51"/>
      <c r="K102" s="52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38">SUM(G101:G107)</f>
        <v>0</v>
      </c>
      <c r="H108" s="19">
        <f t="shared" si="38"/>
        <v>0</v>
      </c>
      <c r="I108" s="19">
        <f t="shared" si="38"/>
        <v>0</v>
      </c>
      <c r="J108" s="19">
        <f t="shared" si="38"/>
        <v>0</v>
      </c>
      <c r="K108" s="25"/>
      <c r="L108" s="19">
        <f t="shared" ref="L108" si="39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81</v>
      </c>
      <c r="F109" s="43">
        <v>100</v>
      </c>
      <c r="G109" s="51">
        <v>0.8</v>
      </c>
      <c r="H109" s="51">
        <v>0.1</v>
      </c>
      <c r="I109" s="51">
        <v>2.5</v>
      </c>
      <c r="J109" s="51">
        <v>14.1</v>
      </c>
      <c r="K109" s="52" t="s">
        <v>82</v>
      </c>
      <c r="L109" s="51"/>
    </row>
    <row r="110" spans="1:12" ht="14.4" x14ac:dyDescent="0.3">
      <c r="A110" s="23"/>
      <c r="B110" s="15"/>
      <c r="C110" s="11"/>
      <c r="D110" s="7" t="s">
        <v>27</v>
      </c>
      <c r="E110" s="42" t="s">
        <v>117</v>
      </c>
      <c r="F110" s="43">
        <v>200</v>
      </c>
      <c r="G110" s="51">
        <v>5.9</v>
      </c>
      <c r="H110" s="51">
        <v>6.8</v>
      </c>
      <c r="I110" s="51">
        <v>12.5</v>
      </c>
      <c r="J110" s="51">
        <v>134.6</v>
      </c>
      <c r="K110" s="52" t="s">
        <v>118</v>
      </c>
      <c r="L110" s="51"/>
    </row>
    <row r="111" spans="1:12" ht="14.4" x14ac:dyDescent="0.3">
      <c r="A111" s="23"/>
      <c r="B111" s="15"/>
      <c r="C111" s="11"/>
      <c r="D111" s="7" t="s">
        <v>28</v>
      </c>
      <c r="E111" s="56" t="s">
        <v>67</v>
      </c>
      <c r="F111" s="51">
        <v>100</v>
      </c>
      <c r="G111" s="51">
        <v>19.100000000000001</v>
      </c>
      <c r="H111" s="51">
        <v>4.3</v>
      </c>
      <c r="I111" s="51">
        <v>13.4</v>
      </c>
      <c r="J111" s="51">
        <v>168.6</v>
      </c>
      <c r="K111" s="52" t="s">
        <v>71</v>
      </c>
      <c r="L111" s="51"/>
    </row>
    <row r="112" spans="1:12" ht="14.4" x14ac:dyDescent="0.3">
      <c r="A112" s="23"/>
      <c r="B112" s="15"/>
      <c r="C112" s="11"/>
      <c r="D112" s="7" t="s">
        <v>29</v>
      </c>
      <c r="E112" s="56" t="s">
        <v>45</v>
      </c>
      <c r="F112" s="51">
        <v>150</v>
      </c>
      <c r="G112" s="51">
        <v>8.1999999999999993</v>
      </c>
      <c r="H112" s="51">
        <v>6.3</v>
      </c>
      <c r="I112" s="51">
        <v>35.9</v>
      </c>
      <c r="J112" s="51">
        <v>233.7</v>
      </c>
      <c r="K112" s="52" t="s">
        <v>41</v>
      </c>
      <c r="L112" s="51"/>
    </row>
    <row r="113" spans="1:12" ht="14.4" x14ac:dyDescent="0.3">
      <c r="A113" s="23"/>
      <c r="B113" s="15"/>
      <c r="C113" s="11"/>
      <c r="D113" s="7" t="s">
        <v>30</v>
      </c>
      <c r="E113" s="56" t="s">
        <v>78</v>
      </c>
      <c r="F113" s="51">
        <v>200</v>
      </c>
      <c r="G113" s="51">
        <v>0.2</v>
      </c>
      <c r="H113" s="51">
        <v>0.1</v>
      </c>
      <c r="I113" s="51">
        <v>9.9</v>
      </c>
      <c r="J113" s="51">
        <v>41.6</v>
      </c>
      <c r="K113" s="52" t="s">
        <v>79</v>
      </c>
      <c r="L113" s="51"/>
    </row>
    <row r="114" spans="1:12" ht="14.4" x14ac:dyDescent="0.3">
      <c r="A114" s="23"/>
      <c r="B114" s="15"/>
      <c r="C114" s="11"/>
      <c r="D114" s="7" t="s">
        <v>31</v>
      </c>
      <c r="E114" s="42" t="s">
        <v>47</v>
      </c>
      <c r="F114" s="43">
        <v>50</v>
      </c>
      <c r="G114" s="51">
        <v>3.8</v>
      </c>
      <c r="H114" s="51">
        <v>0.4</v>
      </c>
      <c r="I114" s="51">
        <v>24.6</v>
      </c>
      <c r="J114" s="51">
        <v>117.2</v>
      </c>
      <c r="K114" s="52" t="s">
        <v>43</v>
      </c>
      <c r="L114" s="51"/>
    </row>
    <row r="115" spans="1:12" ht="14.4" x14ac:dyDescent="0.3">
      <c r="A115" s="23"/>
      <c r="B115" s="15"/>
      <c r="C115" s="11"/>
      <c r="D115" s="7" t="s">
        <v>32</v>
      </c>
      <c r="E115" s="42" t="s">
        <v>88</v>
      </c>
      <c r="F115" s="43">
        <v>30</v>
      </c>
      <c r="G115" s="51">
        <v>2</v>
      </c>
      <c r="H115" s="51">
        <v>0.4</v>
      </c>
      <c r="I115" s="51">
        <v>11.9</v>
      </c>
      <c r="J115" s="51">
        <v>58.7</v>
      </c>
      <c r="K115" s="52" t="s">
        <v>43</v>
      </c>
      <c r="L115" s="51"/>
    </row>
    <row r="116" spans="1:12" ht="14.4" x14ac:dyDescent="0.3">
      <c r="A116" s="23"/>
      <c r="B116" s="15"/>
      <c r="C116" s="11"/>
      <c r="D116" s="6" t="s">
        <v>116</v>
      </c>
      <c r="E116" s="56" t="s">
        <v>104</v>
      </c>
      <c r="F116" s="51">
        <v>30</v>
      </c>
      <c r="G116" s="51">
        <v>0.4</v>
      </c>
      <c r="H116" s="51">
        <v>2.5</v>
      </c>
      <c r="I116" s="51">
        <v>1</v>
      </c>
      <c r="J116" s="51">
        <v>27.9</v>
      </c>
      <c r="K116" s="52" t="s">
        <v>105</v>
      </c>
      <c r="L116" s="51"/>
    </row>
    <row r="117" spans="1:12" ht="14.4" x14ac:dyDescent="0.3">
      <c r="A117" s="23"/>
      <c r="B117" s="15"/>
      <c r="C117" s="11"/>
      <c r="D117" s="6"/>
      <c r="E117" s="56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4"/>
      <c r="B118" s="17"/>
      <c r="C118" s="8"/>
      <c r="D118" s="18" t="s">
        <v>33</v>
      </c>
      <c r="E118" s="9"/>
      <c r="F118" s="53">
        <f t="shared" ref="F118:J118" si="40">SUM(F109:F117)</f>
        <v>860</v>
      </c>
      <c r="G118" s="53">
        <f t="shared" si="40"/>
        <v>40.4</v>
      </c>
      <c r="H118" s="53">
        <f t="shared" si="40"/>
        <v>20.9</v>
      </c>
      <c r="I118" s="53">
        <f t="shared" si="40"/>
        <v>111.70000000000002</v>
      </c>
      <c r="J118" s="53">
        <f t="shared" si="40"/>
        <v>796.40000000000009</v>
      </c>
      <c r="K118" s="54"/>
      <c r="L118" s="53"/>
    </row>
    <row r="119" spans="1:12" ht="15" thickBot="1" x14ac:dyDescent="0.3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55">
        <f>SUM(F118)</f>
        <v>860</v>
      </c>
      <c r="G119" s="55">
        <f>SUM(G118)</f>
        <v>40.4</v>
      </c>
      <c r="H119" s="55">
        <f>SUM(H118)</f>
        <v>20.9</v>
      </c>
      <c r="I119" s="55">
        <f>SUM(I118)</f>
        <v>111.70000000000002</v>
      </c>
      <c r="J119" s="55">
        <f>SUM(J118)</f>
        <v>796.40000000000009</v>
      </c>
      <c r="K119" s="55"/>
      <c r="L119" s="55"/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41">SUM(G120:G126)</f>
        <v>0</v>
      </c>
      <c r="H127" s="19">
        <f t="shared" si="41"/>
        <v>0</v>
      </c>
      <c r="I127" s="19">
        <f t="shared" si="41"/>
        <v>0</v>
      </c>
      <c r="J127" s="19">
        <f t="shared" si="41"/>
        <v>0</v>
      </c>
      <c r="K127" s="25"/>
      <c r="L127" s="19">
        <f t="shared" ref="L127" si="42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6" t="s">
        <v>66</v>
      </c>
      <c r="F128" s="51">
        <v>80</v>
      </c>
      <c r="G128" s="51">
        <v>1.1000000000000001</v>
      </c>
      <c r="H128" s="51">
        <v>4.3</v>
      </c>
      <c r="I128" s="51">
        <v>10.3</v>
      </c>
      <c r="J128" s="51">
        <v>85</v>
      </c>
      <c r="K128" s="52" t="s">
        <v>70</v>
      </c>
      <c r="L128" s="51"/>
    </row>
    <row r="129" spans="1:12" ht="14.4" x14ac:dyDescent="0.3">
      <c r="A129" s="14"/>
      <c r="B129" s="15"/>
      <c r="C129" s="11"/>
      <c r="D129" s="7" t="s">
        <v>27</v>
      </c>
      <c r="E129" s="42" t="s">
        <v>123</v>
      </c>
      <c r="F129" s="43">
        <v>200</v>
      </c>
      <c r="G129" s="51">
        <v>4.7</v>
      </c>
      <c r="H129" s="51">
        <v>5.7</v>
      </c>
      <c r="I129" s="51">
        <v>10.1</v>
      </c>
      <c r="J129" s="51">
        <v>110.4</v>
      </c>
      <c r="K129" s="52" t="s">
        <v>84</v>
      </c>
      <c r="L129" s="51"/>
    </row>
    <row r="130" spans="1:12" ht="14.4" x14ac:dyDescent="0.3">
      <c r="A130" s="14"/>
      <c r="B130" s="15"/>
      <c r="C130" s="11"/>
      <c r="D130" s="7" t="s">
        <v>28</v>
      </c>
      <c r="E130" s="56" t="s">
        <v>121</v>
      </c>
      <c r="F130" s="51">
        <v>100</v>
      </c>
      <c r="G130" s="51">
        <v>14.1</v>
      </c>
      <c r="H130" s="51">
        <v>5.8</v>
      </c>
      <c r="I130" s="51">
        <v>4.4000000000000004</v>
      </c>
      <c r="J130" s="51">
        <v>126.4</v>
      </c>
      <c r="K130" s="52" t="s">
        <v>122</v>
      </c>
      <c r="L130" s="51"/>
    </row>
    <row r="131" spans="1:12" ht="14.4" x14ac:dyDescent="0.3">
      <c r="A131" s="14"/>
      <c r="B131" s="15"/>
      <c r="C131" s="11"/>
      <c r="D131" s="7" t="s">
        <v>29</v>
      </c>
      <c r="E131" s="42" t="s">
        <v>57</v>
      </c>
      <c r="F131" s="43">
        <v>150</v>
      </c>
      <c r="G131" s="51">
        <v>3.1</v>
      </c>
      <c r="H131" s="51">
        <v>5.3</v>
      </c>
      <c r="I131" s="51">
        <v>19.8</v>
      </c>
      <c r="J131" s="51">
        <v>139.4</v>
      </c>
      <c r="K131" s="52" t="s">
        <v>58</v>
      </c>
      <c r="L131" s="51"/>
    </row>
    <row r="132" spans="1:12" ht="14.4" x14ac:dyDescent="0.3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51">
        <v>0.5</v>
      </c>
      <c r="H132" s="51">
        <v>0</v>
      </c>
      <c r="I132" s="51">
        <v>19.8</v>
      </c>
      <c r="J132" s="51">
        <v>81</v>
      </c>
      <c r="K132" s="52" t="s">
        <v>55</v>
      </c>
      <c r="L132" s="51"/>
    </row>
    <row r="133" spans="1:12" ht="14.4" x14ac:dyDescent="0.3">
      <c r="A133" s="14"/>
      <c r="B133" s="15"/>
      <c r="C133" s="11"/>
      <c r="D133" s="7" t="s">
        <v>31</v>
      </c>
      <c r="E133" s="42" t="s">
        <v>47</v>
      </c>
      <c r="F133" s="43">
        <v>50</v>
      </c>
      <c r="G133" s="51">
        <v>3.8</v>
      </c>
      <c r="H133" s="51">
        <v>0.4</v>
      </c>
      <c r="I133" s="51">
        <v>24.6</v>
      </c>
      <c r="J133" s="51">
        <v>117.2</v>
      </c>
      <c r="K133" s="52" t="s">
        <v>43</v>
      </c>
      <c r="L133" s="51"/>
    </row>
    <row r="134" spans="1:12" ht="14.4" x14ac:dyDescent="0.3">
      <c r="A134" s="14"/>
      <c r="B134" s="15"/>
      <c r="C134" s="11"/>
      <c r="D134" s="7" t="s">
        <v>32</v>
      </c>
      <c r="E134" s="42" t="s">
        <v>88</v>
      </c>
      <c r="F134" s="43">
        <v>30</v>
      </c>
      <c r="G134" s="51">
        <v>2</v>
      </c>
      <c r="H134" s="51">
        <v>0.4</v>
      </c>
      <c r="I134" s="51">
        <v>11.9</v>
      </c>
      <c r="J134" s="51">
        <v>58.7</v>
      </c>
      <c r="K134" s="52" t="s">
        <v>43</v>
      </c>
      <c r="L134" s="51"/>
    </row>
    <row r="135" spans="1:12" ht="14.4" x14ac:dyDescent="0.3">
      <c r="A135" s="14"/>
      <c r="B135" s="15"/>
      <c r="C135" s="11"/>
      <c r="D135" s="6"/>
      <c r="E135" s="42"/>
      <c r="F135" s="51"/>
      <c r="G135" s="51"/>
      <c r="H135" s="51"/>
      <c r="I135" s="51"/>
      <c r="J135" s="51"/>
      <c r="K135" s="52"/>
      <c r="L135" s="51"/>
    </row>
    <row r="136" spans="1:12" ht="14.4" x14ac:dyDescent="0.3">
      <c r="A136" s="14"/>
      <c r="B136" s="15"/>
      <c r="C136" s="11"/>
      <c r="D136" s="6"/>
      <c r="E136" s="56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v>810</v>
      </c>
      <c r="G137" s="19">
        <f t="shared" ref="G137:J137" si="43">SUM(G128:G136)</f>
        <v>29.3</v>
      </c>
      <c r="H137" s="19">
        <f t="shared" si="43"/>
        <v>21.9</v>
      </c>
      <c r="I137" s="19">
        <f t="shared" si="43"/>
        <v>100.9</v>
      </c>
      <c r="J137" s="19">
        <f t="shared" si="43"/>
        <v>718.10000000000014</v>
      </c>
      <c r="K137" s="25"/>
      <c r="L137" s="19">
        <f t="shared" ref="L137" si="44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v>810</v>
      </c>
      <c r="G138" s="32">
        <f t="shared" ref="G138" si="45">G127+G137</f>
        <v>29.3</v>
      </c>
      <c r="H138" s="32">
        <f t="shared" ref="H138" si="46">H127+H137</f>
        <v>21.9</v>
      </c>
      <c r="I138" s="32">
        <f t="shared" ref="I138" si="47">I127+I137</f>
        <v>100.9</v>
      </c>
      <c r="J138" s="32">
        <f t="shared" ref="J138:L138" si="48">J127+J137</f>
        <v>718.10000000000014</v>
      </c>
      <c r="K138" s="32"/>
      <c r="L138" s="32">
        <f t="shared" si="48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49">SUM(G139:G145)</f>
        <v>0</v>
      </c>
      <c r="H146" s="19">
        <f t="shared" si="49"/>
        <v>0</v>
      </c>
      <c r="I146" s="19">
        <f t="shared" si="49"/>
        <v>0</v>
      </c>
      <c r="J146" s="19">
        <f t="shared" si="49"/>
        <v>0</v>
      </c>
      <c r="K146" s="25"/>
      <c r="L146" s="19">
        <f t="shared" ref="L146" si="50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6" t="s">
        <v>48</v>
      </c>
      <c r="F147" s="51">
        <v>100</v>
      </c>
      <c r="G147" s="51">
        <v>1.2</v>
      </c>
      <c r="H147" s="51">
        <v>8.9</v>
      </c>
      <c r="I147" s="51">
        <v>6.7</v>
      </c>
      <c r="J147" s="51">
        <v>111.9</v>
      </c>
      <c r="K147" s="52" t="s">
        <v>52</v>
      </c>
      <c r="L147" s="51"/>
    </row>
    <row r="148" spans="1:12" ht="14.4" x14ac:dyDescent="0.3">
      <c r="A148" s="23"/>
      <c r="B148" s="15"/>
      <c r="C148" s="11"/>
      <c r="D148" s="7" t="s">
        <v>27</v>
      </c>
      <c r="E148" s="56" t="s">
        <v>124</v>
      </c>
      <c r="F148" s="51">
        <v>200</v>
      </c>
      <c r="G148" s="51">
        <v>1.8</v>
      </c>
      <c r="H148" s="51">
        <v>4.3</v>
      </c>
      <c r="I148" s="51">
        <v>10.7</v>
      </c>
      <c r="J148" s="51">
        <v>88.3</v>
      </c>
      <c r="K148" s="52" t="s">
        <v>125</v>
      </c>
      <c r="L148" s="51"/>
    </row>
    <row r="149" spans="1:12" ht="14.4" x14ac:dyDescent="0.3">
      <c r="A149" s="23"/>
      <c r="B149" s="15"/>
      <c r="C149" s="11"/>
      <c r="D149" s="7" t="s">
        <v>28</v>
      </c>
      <c r="E149" s="56" t="s">
        <v>106</v>
      </c>
      <c r="F149" s="51">
        <v>200</v>
      </c>
      <c r="G149" s="51">
        <v>24.8</v>
      </c>
      <c r="H149" s="51">
        <v>6.2</v>
      </c>
      <c r="I149" s="51">
        <v>17.600000000000001</v>
      </c>
      <c r="J149" s="51">
        <v>225.6</v>
      </c>
      <c r="K149" s="52" t="s">
        <v>107</v>
      </c>
      <c r="L149" s="51"/>
    </row>
    <row r="150" spans="1:12" ht="14.4" x14ac:dyDescent="0.3">
      <c r="A150" s="23"/>
      <c r="B150" s="15"/>
      <c r="C150" s="11"/>
      <c r="D150" s="7" t="s">
        <v>29</v>
      </c>
      <c r="E150" s="56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3"/>
      <c r="B151" s="15"/>
      <c r="C151" s="11"/>
      <c r="D151" s="7" t="s">
        <v>30</v>
      </c>
      <c r="E151" s="42" t="s">
        <v>56</v>
      </c>
      <c r="F151" s="43">
        <v>200</v>
      </c>
      <c r="G151" s="51">
        <v>0.4</v>
      </c>
      <c r="H151" s="51">
        <v>0.1</v>
      </c>
      <c r="I151" s="51">
        <v>18.3</v>
      </c>
      <c r="J151" s="51">
        <v>75.900000000000006</v>
      </c>
      <c r="K151" s="52" t="s">
        <v>59</v>
      </c>
      <c r="L151" s="51"/>
    </row>
    <row r="152" spans="1:12" ht="14.4" x14ac:dyDescent="0.3">
      <c r="A152" s="23"/>
      <c r="B152" s="15"/>
      <c r="C152" s="11"/>
      <c r="D152" s="7" t="s">
        <v>31</v>
      </c>
      <c r="E152" s="42" t="s">
        <v>47</v>
      </c>
      <c r="F152" s="43">
        <v>50</v>
      </c>
      <c r="G152" s="51">
        <v>3.8</v>
      </c>
      <c r="H152" s="51">
        <v>0.4</v>
      </c>
      <c r="I152" s="51">
        <v>24.6</v>
      </c>
      <c r="J152" s="51">
        <v>117.2</v>
      </c>
      <c r="K152" s="52" t="s">
        <v>43</v>
      </c>
      <c r="L152" s="51"/>
    </row>
    <row r="153" spans="1:12" ht="14.4" x14ac:dyDescent="0.3">
      <c r="A153" s="23"/>
      <c r="B153" s="15"/>
      <c r="C153" s="11"/>
      <c r="D153" s="7" t="s">
        <v>32</v>
      </c>
      <c r="E153" s="42" t="s">
        <v>88</v>
      </c>
      <c r="F153" s="43">
        <v>30</v>
      </c>
      <c r="G153" s="51">
        <v>2</v>
      </c>
      <c r="H153" s="51">
        <v>0.4</v>
      </c>
      <c r="I153" s="51">
        <v>11.9</v>
      </c>
      <c r="J153" s="51">
        <v>58.7</v>
      </c>
      <c r="K153" s="52" t="s">
        <v>43</v>
      </c>
      <c r="L153" s="51"/>
    </row>
    <row r="154" spans="1:12" ht="14.4" x14ac:dyDescent="0.3">
      <c r="A154" s="23"/>
      <c r="B154" s="15"/>
      <c r="C154" s="11"/>
      <c r="D154" s="6"/>
      <c r="E154" s="56" t="s">
        <v>119</v>
      </c>
      <c r="F154" s="51">
        <v>100</v>
      </c>
      <c r="G154" s="51">
        <v>5</v>
      </c>
      <c r="H154" s="51">
        <v>3.2</v>
      </c>
      <c r="I154" s="51">
        <v>3.5</v>
      </c>
      <c r="J154" s="51">
        <v>62.8</v>
      </c>
      <c r="K154" s="52" t="s">
        <v>43</v>
      </c>
      <c r="L154" s="51"/>
    </row>
    <row r="155" spans="1:12" ht="14.4" x14ac:dyDescent="0.3">
      <c r="A155" s="23"/>
      <c r="B155" s="15"/>
      <c r="C155" s="11"/>
      <c r="D155" s="6"/>
      <c r="E155" s="56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880</v>
      </c>
      <c r="G156" s="19">
        <f t="shared" ref="G156:J156" si="51">SUM(G147:G155)</f>
        <v>39</v>
      </c>
      <c r="H156" s="19">
        <f t="shared" si="51"/>
        <v>23.499999999999996</v>
      </c>
      <c r="I156" s="19">
        <f t="shared" si="51"/>
        <v>93.300000000000011</v>
      </c>
      <c r="J156" s="19">
        <f t="shared" si="51"/>
        <v>740.4</v>
      </c>
      <c r="K156" s="25"/>
      <c r="L156" s="19">
        <f t="shared" ref="L156" si="52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880</v>
      </c>
      <c r="G157" s="32">
        <f t="shared" ref="G157" si="53">G146+G156</f>
        <v>39</v>
      </c>
      <c r="H157" s="32">
        <f t="shared" ref="H157" si="54">H146+H156</f>
        <v>23.499999999999996</v>
      </c>
      <c r="I157" s="32">
        <f t="shared" ref="I157" si="55">I146+I156</f>
        <v>93.300000000000011</v>
      </c>
      <c r="J157" s="32">
        <f t="shared" ref="J157:L157" si="56">J146+J156</f>
        <v>740.4</v>
      </c>
      <c r="K157" s="32"/>
      <c r="L157" s="32">
        <f t="shared" si="56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57">SUM(G158:G164)</f>
        <v>0</v>
      </c>
      <c r="H165" s="19">
        <f t="shared" si="57"/>
        <v>0</v>
      </c>
      <c r="I165" s="19">
        <f t="shared" si="57"/>
        <v>0</v>
      </c>
      <c r="J165" s="19">
        <f t="shared" si="57"/>
        <v>0</v>
      </c>
      <c r="K165" s="25"/>
      <c r="L165" s="19">
        <f t="shared" ref="L165" si="58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6" t="s">
        <v>64</v>
      </c>
      <c r="F166" s="51">
        <v>100</v>
      </c>
      <c r="G166" s="51">
        <v>1.1000000000000001</v>
      </c>
      <c r="H166" s="51">
        <v>0.2</v>
      </c>
      <c r="I166" s="51">
        <v>3.8</v>
      </c>
      <c r="J166" s="51">
        <v>21.4</v>
      </c>
      <c r="K166" s="52" t="s">
        <v>65</v>
      </c>
      <c r="L166" s="51"/>
    </row>
    <row r="167" spans="1:12" ht="14.4" x14ac:dyDescent="0.3">
      <c r="A167" s="23"/>
      <c r="B167" s="15"/>
      <c r="C167" s="11"/>
      <c r="D167" s="7" t="s">
        <v>27</v>
      </c>
      <c r="E167" s="56" t="s">
        <v>108</v>
      </c>
      <c r="F167" s="51">
        <v>200</v>
      </c>
      <c r="G167" s="51">
        <v>8.6</v>
      </c>
      <c r="H167" s="51">
        <v>6.1</v>
      </c>
      <c r="I167" s="51">
        <v>13.9</v>
      </c>
      <c r="J167" s="51">
        <v>144.9</v>
      </c>
      <c r="K167" s="52" t="s">
        <v>109</v>
      </c>
      <c r="L167" s="51"/>
    </row>
    <row r="168" spans="1:12" ht="14.4" x14ac:dyDescent="0.3">
      <c r="A168" s="23"/>
      <c r="B168" s="15"/>
      <c r="C168" s="11"/>
      <c r="D168" s="7" t="s">
        <v>28</v>
      </c>
      <c r="E168" s="56" t="s">
        <v>61</v>
      </c>
      <c r="F168" s="51">
        <v>200</v>
      </c>
      <c r="G168" s="51">
        <v>22</v>
      </c>
      <c r="H168" s="51">
        <v>22</v>
      </c>
      <c r="I168" s="51">
        <v>13.3</v>
      </c>
      <c r="J168" s="51">
        <v>339.4</v>
      </c>
      <c r="K168" s="52" t="s">
        <v>63</v>
      </c>
      <c r="L168" s="51"/>
    </row>
    <row r="169" spans="1:12" ht="14.4" x14ac:dyDescent="0.3">
      <c r="A169" s="23"/>
      <c r="B169" s="15"/>
      <c r="C169" s="11"/>
      <c r="D169" s="7" t="s">
        <v>29</v>
      </c>
      <c r="E169" s="56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3"/>
      <c r="B170" s="15"/>
      <c r="C170" s="11"/>
      <c r="D170" s="7" t="s">
        <v>30</v>
      </c>
      <c r="E170" s="56" t="s">
        <v>110</v>
      </c>
      <c r="F170" s="51">
        <v>200</v>
      </c>
      <c r="G170" s="51">
        <v>0.4</v>
      </c>
      <c r="H170" s="51">
        <v>0.1</v>
      </c>
      <c r="I170" s="51">
        <v>14.3</v>
      </c>
      <c r="J170" s="51">
        <v>59.8</v>
      </c>
      <c r="K170" s="52" t="s">
        <v>111</v>
      </c>
      <c r="L170" s="51"/>
    </row>
    <row r="171" spans="1:12" ht="14.4" x14ac:dyDescent="0.3">
      <c r="A171" s="23"/>
      <c r="B171" s="15"/>
      <c r="C171" s="11"/>
      <c r="D171" s="7" t="s">
        <v>31</v>
      </c>
      <c r="E171" s="42" t="s">
        <v>47</v>
      </c>
      <c r="F171" s="43">
        <v>50</v>
      </c>
      <c r="G171" s="51">
        <v>3.8</v>
      </c>
      <c r="H171" s="51">
        <v>0.4</v>
      </c>
      <c r="I171" s="51">
        <v>24.6</v>
      </c>
      <c r="J171" s="51">
        <v>117.2</v>
      </c>
      <c r="K171" s="52" t="s">
        <v>43</v>
      </c>
      <c r="L171" s="51"/>
    </row>
    <row r="172" spans="1:12" ht="14.4" x14ac:dyDescent="0.3">
      <c r="A172" s="23"/>
      <c r="B172" s="15"/>
      <c r="C172" s="11"/>
      <c r="D172" s="7" t="s">
        <v>32</v>
      </c>
      <c r="E172" s="42" t="s">
        <v>88</v>
      </c>
      <c r="F172" s="43">
        <v>30</v>
      </c>
      <c r="G172" s="51">
        <v>2</v>
      </c>
      <c r="H172" s="51">
        <v>0.4</v>
      </c>
      <c r="I172" s="51">
        <v>11.9</v>
      </c>
      <c r="J172" s="51">
        <v>58.7</v>
      </c>
      <c r="K172" s="52" t="s">
        <v>43</v>
      </c>
      <c r="L172" s="51"/>
    </row>
    <row r="173" spans="1:12" ht="14.4" x14ac:dyDescent="0.3">
      <c r="A173" s="23"/>
      <c r="B173" s="15"/>
      <c r="C173" s="11"/>
      <c r="D173" s="6"/>
      <c r="E173" s="56" t="s">
        <v>114</v>
      </c>
      <c r="F173" s="51">
        <v>30</v>
      </c>
      <c r="G173" s="51">
        <v>7</v>
      </c>
      <c r="H173" s="51">
        <v>8.9</v>
      </c>
      <c r="I173" s="51">
        <v>0</v>
      </c>
      <c r="J173" s="51">
        <v>107.5</v>
      </c>
      <c r="K173" s="52" t="s">
        <v>115</v>
      </c>
      <c r="L173" s="51"/>
    </row>
    <row r="174" spans="1:12" ht="14.4" x14ac:dyDescent="0.3">
      <c r="A174" s="23"/>
      <c r="B174" s="15"/>
      <c r="C174" s="11"/>
      <c r="D174" s="6"/>
      <c r="E174" s="56"/>
      <c r="F174" s="51"/>
      <c r="G174" s="51"/>
      <c r="H174" s="51"/>
      <c r="I174" s="51"/>
      <c r="J174" s="51"/>
      <c r="K174" s="52"/>
      <c r="L174" s="5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59">SUM(G166:G174)</f>
        <v>44.9</v>
      </c>
      <c r="H175" s="19">
        <f t="shared" si="59"/>
        <v>38.1</v>
      </c>
      <c r="I175" s="19">
        <f t="shared" si="59"/>
        <v>81.800000000000011</v>
      </c>
      <c r="J175" s="19">
        <f t="shared" si="59"/>
        <v>848.90000000000009</v>
      </c>
      <c r="K175" s="25"/>
      <c r="L175" s="19">
        <f t="shared" ref="L175" si="60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810</v>
      </c>
      <c r="G176" s="32">
        <f t="shared" ref="G176" si="61">G165+G175</f>
        <v>44.9</v>
      </c>
      <c r="H176" s="32">
        <f t="shared" ref="H176" si="62">H165+H175</f>
        <v>38.1</v>
      </c>
      <c r="I176" s="32">
        <f t="shared" ref="I176" si="63">I165+I175</f>
        <v>81.800000000000011</v>
      </c>
      <c r="J176" s="32">
        <f t="shared" ref="J176:L176" si="64">J165+J175</f>
        <v>848.90000000000009</v>
      </c>
      <c r="K176" s="32"/>
      <c r="L176" s="32">
        <f t="shared" si="64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65">SUM(G177:G183)</f>
        <v>0</v>
      </c>
      <c r="H184" s="19">
        <f t="shared" si="65"/>
        <v>0</v>
      </c>
      <c r="I184" s="19">
        <f t="shared" si="65"/>
        <v>0</v>
      </c>
      <c r="J184" s="19">
        <f t="shared" si="65"/>
        <v>0</v>
      </c>
      <c r="K184" s="25"/>
      <c r="L184" s="19">
        <f t="shared" ref="L184" si="66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126</v>
      </c>
      <c r="F185" s="43">
        <v>100</v>
      </c>
      <c r="G185" s="51">
        <v>1.3</v>
      </c>
      <c r="H185" s="51">
        <v>0.1</v>
      </c>
      <c r="I185" s="51">
        <v>4.9000000000000004</v>
      </c>
      <c r="J185" s="51">
        <v>25.7</v>
      </c>
      <c r="K185" s="52" t="s">
        <v>127</v>
      </c>
      <c r="L185" s="51"/>
    </row>
    <row r="186" spans="1:12" ht="14.4" x14ac:dyDescent="0.3">
      <c r="A186" s="23"/>
      <c r="B186" s="15"/>
      <c r="C186" s="11"/>
      <c r="D186" s="7" t="s">
        <v>27</v>
      </c>
      <c r="E186" s="56" t="s">
        <v>44</v>
      </c>
      <c r="F186" s="51">
        <v>200</v>
      </c>
      <c r="G186" s="51">
        <v>4.8</v>
      </c>
      <c r="H186" s="51">
        <v>5.8</v>
      </c>
      <c r="I186" s="51">
        <v>13.6</v>
      </c>
      <c r="J186" s="51">
        <v>125.5</v>
      </c>
      <c r="K186" s="52" t="s">
        <v>40</v>
      </c>
      <c r="L186" s="51"/>
    </row>
    <row r="187" spans="1:12" ht="14.4" x14ac:dyDescent="0.3">
      <c r="A187" s="23"/>
      <c r="B187" s="15"/>
      <c r="C187" s="11"/>
      <c r="D187" s="7" t="s">
        <v>28</v>
      </c>
      <c r="E187" s="56" t="s">
        <v>112</v>
      </c>
      <c r="F187" s="51">
        <v>100</v>
      </c>
      <c r="G187" s="51">
        <v>16.100000000000001</v>
      </c>
      <c r="H187" s="51">
        <v>11</v>
      </c>
      <c r="I187" s="51">
        <v>2.9</v>
      </c>
      <c r="J187" s="51">
        <v>175.2</v>
      </c>
      <c r="K187" s="52" t="s">
        <v>113</v>
      </c>
      <c r="L187" s="51"/>
    </row>
    <row r="188" spans="1:12" ht="14.4" x14ac:dyDescent="0.3">
      <c r="A188" s="23"/>
      <c r="B188" s="15"/>
      <c r="C188" s="11"/>
      <c r="D188" s="7" t="s">
        <v>29</v>
      </c>
      <c r="E188" s="56" t="s">
        <v>100</v>
      </c>
      <c r="F188" s="51">
        <v>150</v>
      </c>
      <c r="G188" s="51">
        <v>3.6</v>
      </c>
      <c r="H188" s="51">
        <v>4.8</v>
      </c>
      <c r="I188" s="51">
        <v>36.4</v>
      </c>
      <c r="J188" s="51">
        <v>203.5</v>
      </c>
      <c r="K188" s="52" t="s">
        <v>101</v>
      </c>
      <c r="L188" s="51"/>
    </row>
    <row r="189" spans="1:12" ht="14.4" x14ac:dyDescent="0.3">
      <c r="A189" s="23"/>
      <c r="B189" s="15"/>
      <c r="C189" s="11"/>
      <c r="D189" s="7" t="s">
        <v>30</v>
      </c>
      <c r="E189" s="42" t="s">
        <v>51</v>
      </c>
      <c r="F189" s="43">
        <v>200</v>
      </c>
      <c r="G189" s="51">
        <v>0.5</v>
      </c>
      <c r="H189" s="51">
        <v>0</v>
      </c>
      <c r="I189" s="51">
        <v>19.8</v>
      </c>
      <c r="J189" s="51">
        <v>81</v>
      </c>
      <c r="K189" s="52" t="s">
        <v>55</v>
      </c>
      <c r="L189" s="51"/>
    </row>
    <row r="190" spans="1:12" ht="14.4" x14ac:dyDescent="0.3">
      <c r="A190" s="23"/>
      <c r="B190" s="15"/>
      <c r="C190" s="11"/>
      <c r="D190" s="7" t="s">
        <v>31</v>
      </c>
      <c r="E190" s="42" t="s">
        <v>47</v>
      </c>
      <c r="F190" s="43">
        <v>50</v>
      </c>
      <c r="G190" s="51">
        <v>3.8</v>
      </c>
      <c r="H190" s="51">
        <v>0.4</v>
      </c>
      <c r="I190" s="51">
        <v>24.6</v>
      </c>
      <c r="J190" s="51">
        <v>117.2</v>
      </c>
      <c r="K190" s="52" t="s">
        <v>43</v>
      </c>
      <c r="L190" s="51"/>
    </row>
    <row r="191" spans="1:12" ht="14.4" x14ac:dyDescent="0.3">
      <c r="A191" s="23"/>
      <c r="B191" s="15"/>
      <c r="C191" s="11"/>
      <c r="D191" s="7" t="s">
        <v>32</v>
      </c>
      <c r="E191" s="42" t="s">
        <v>88</v>
      </c>
      <c r="F191" s="43">
        <v>30</v>
      </c>
      <c r="G191" s="51">
        <v>2</v>
      </c>
      <c r="H191" s="51">
        <v>0.4</v>
      </c>
      <c r="I191" s="51">
        <v>11.9</v>
      </c>
      <c r="J191" s="51">
        <v>58.7</v>
      </c>
      <c r="K191" s="52" t="s">
        <v>43</v>
      </c>
      <c r="L191" s="51"/>
    </row>
    <row r="192" spans="1:12" ht="14.4" x14ac:dyDescent="0.3">
      <c r="A192" s="23"/>
      <c r="B192" s="15"/>
      <c r="C192" s="11"/>
      <c r="D192" s="6" t="s">
        <v>116</v>
      </c>
      <c r="E192" s="42" t="s">
        <v>69</v>
      </c>
      <c r="F192" s="43">
        <v>50</v>
      </c>
      <c r="G192" s="51">
        <v>1.8</v>
      </c>
      <c r="H192" s="51">
        <v>3.7</v>
      </c>
      <c r="I192" s="51">
        <v>4.8</v>
      </c>
      <c r="J192" s="51">
        <v>59.6</v>
      </c>
      <c r="K192" s="52" t="s">
        <v>87</v>
      </c>
      <c r="L192" s="51"/>
    </row>
    <row r="193" spans="1:12" ht="14.4" x14ac:dyDescent="0.3">
      <c r="A193" s="23"/>
      <c r="B193" s="15"/>
      <c r="C193" s="11"/>
      <c r="D193" s="6"/>
      <c r="E193" s="56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880</v>
      </c>
      <c r="G194" s="19">
        <f t="shared" ref="G194:J194" si="67">SUM(G185:G193)</f>
        <v>33.900000000000006</v>
      </c>
      <c r="H194" s="19">
        <f t="shared" si="67"/>
        <v>26.199999999999996</v>
      </c>
      <c r="I194" s="19">
        <f t="shared" si="67"/>
        <v>118.89999999999999</v>
      </c>
      <c r="J194" s="19">
        <f t="shared" si="67"/>
        <v>846.40000000000009</v>
      </c>
      <c r="K194" s="25"/>
      <c r="L194" s="19">
        <f t="shared" ref="L194" si="68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880</v>
      </c>
      <c r="G195" s="32">
        <f t="shared" ref="G195" si="69">G184+G194</f>
        <v>33.900000000000006</v>
      </c>
      <c r="H195" s="32">
        <f t="shared" ref="H195" si="70">H184+H194</f>
        <v>26.199999999999996</v>
      </c>
      <c r="I195" s="32">
        <f t="shared" ref="I195" si="71">I184+I194</f>
        <v>118.89999999999999</v>
      </c>
      <c r="J195" s="32">
        <f t="shared" ref="J195:L195" si="72">J184+J194</f>
        <v>846.40000000000009</v>
      </c>
      <c r="K195" s="32"/>
      <c r="L195" s="32">
        <f t="shared" si="72"/>
        <v>0</v>
      </c>
    </row>
    <row r="196" spans="1:12" ht="13.8" thickBot="1" x14ac:dyDescent="0.3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855</v>
      </c>
      <c r="G196" s="34">
        <f>(G24+G43+G62+G81+G100+G119+G138+G157+G176+G195)/(IF(G24=0,0,1)+IF(G43=0,0,1)+IF(G62=0,0,1)+IF(G81=0,0,1)+IF(G100=0,0,1)+IF(G119=0,0,1)+IF(G138=0,0,1)+IF(G157=0,0,1)+IF(G176=0,0,1)+IF(G195=0,0,1))</f>
        <v>38.35</v>
      </c>
      <c r="H196" s="34">
        <f>(H24+H43+H62+H81+H100+H119+H138+H157+H176+H195)/(IF(H24=0,0,1)+IF(H43=0,0,1)+IF(H62=0,0,1)+IF(H81=0,0,1)+IF(H100=0,0,1)+IF(H119=0,0,1)+IF(H138=0,0,1)+IF(H157=0,0,1)+IF(H176=0,0,1)+IF(H195=0,0,1))</f>
        <v>26.96</v>
      </c>
      <c r="I196" s="34">
        <f>(I24+I43+I62+I81+I100+I119+I138+I157+I176+I195)/(IF(I24=0,0,1)+IF(I43=0,0,1)+IF(I62=0,0,1)+IF(I81=0,0,1)+IF(I100=0,0,1)+IF(I119=0,0,1)+IF(I138=0,0,1)+IF(I157=0,0,1)+IF(I176=0,0,1)+IF(I195=0,0,1))</f>
        <v>109.04</v>
      </c>
      <c r="J196" s="34">
        <f>(J24+J43+J62+J81+J100+J119+J138+J157+J176+J195)/(IF(J24=0,0,1)+IF(J43=0,0,1)+IF(J62=0,0,1)+IF(J81=0,0,1)+IF(J100=0,0,1)+IF(J119=0,0,1)+IF(J138=0,0,1)+IF(J157=0,0,1)+IF(J176=0,0,1)+IF(J195=0,0,1))</f>
        <v>831.91000000000008</v>
      </c>
      <c r="K196" s="34"/>
      <c r="L196" s="34" t="e">
        <f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2026-03-02T04:51:10Z</dcterms:modified>
</cp:coreProperties>
</file>